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160" yWindow="0" windowWidth="11120" windowHeight="16680" tabRatio="500" activeTab="1"/>
  </bookViews>
  <sheets>
    <sheet name="pH" sheetId="2" r:id="rId1"/>
    <sheet name="T and sal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6" i="2" l="1"/>
  <c r="G26" i="2"/>
  <c r="N25" i="2"/>
  <c r="H26" i="2"/>
  <c r="J26" i="2"/>
  <c r="J25" i="2"/>
  <c r="H25" i="2"/>
  <c r="G25" i="2"/>
  <c r="E26" i="2"/>
  <c r="F26" i="2"/>
  <c r="F25" i="2"/>
  <c r="E25" i="2"/>
</calcChain>
</file>

<file path=xl/sharedStrings.xml><?xml version="1.0" encoding="utf-8"?>
<sst xmlns="http://schemas.openxmlformats.org/spreadsheetml/2006/main" count="46" uniqueCount="34">
  <si>
    <t>Time</t>
  </si>
  <si>
    <t>Tank</t>
  </si>
  <si>
    <t>Time (approx)</t>
  </si>
  <si>
    <t>Temp ©</t>
  </si>
  <si>
    <t>Salinity</t>
  </si>
  <si>
    <t>Sample</t>
  </si>
  <si>
    <t>pH (dye corrected at 25C)</t>
  </si>
  <si>
    <t>pH (at temp)</t>
  </si>
  <si>
    <t>103A out</t>
  </si>
  <si>
    <t>103B out</t>
  </si>
  <si>
    <t>105A out</t>
  </si>
  <si>
    <t>106B out</t>
  </si>
  <si>
    <t>*assume TA is 2060 µmol/kg</t>
  </si>
  <si>
    <t>106B2</t>
  </si>
  <si>
    <t>105A2</t>
  </si>
  <si>
    <t>105A3</t>
  </si>
  <si>
    <t>103B1</t>
  </si>
  <si>
    <t>103A2</t>
  </si>
  <si>
    <t>103A4</t>
  </si>
  <si>
    <t>103B3</t>
  </si>
  <si>
    <t>106B3</t>
  </si>
  <si>
    <t>*for containers, salinities assumed to be the same as 7/25's cooler salinities</t>
  </si>
  <si>
    <t>Dunlaliella</t>
  </si>
  <si>
    <t>Isochrysis</t>
  </si>
  <si>
    <t>3 yellow squares</t>
  </si>
  <si>
    <t xml:space="preserve"> (1:1)</t>
  </si>
  <si>
    <t>(2:1, algae: EtOH)</t>
  </si>
  <si>
    <t>per yellow</t>
  </si>
  <si>
    <t>in a square millimeter</t>
  </si>
  <si>
    <t>in cubic millimeter</t>
  </si>
  <si>
    <t>in one mL</t>
  </si>
  <si>
    <t>vol needed for all</t>
  </si>
  <si>
    <t>in 3 L with 30,000 per mL, want 90 million cells</t>
  </si>
  <si>
    <t>volume (mL) for 45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</si>
</sst>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20" fontId="0" fillId="0" borderId="0" xfId="0" applyNumberFormat="1"/>
    <xf numFmtId="0" fontId="3" fillId="2" borderId="0" xfId="0" applyFont="1" applyFill="1"/>
    <xf numFmtId="0" fontId="0" fillId="0" borderId="0" xfId="0" applyFill="1"/>
    <xf numFmtId="0" fontId="0" fillId="2" borderId="0" xfId="0" applyFont="1" applyFill="1"/>
    <xf numFmtId="0" fontId="4" fillId="2" borderId="0" xfId="0" applyFont="1" applyFill="1"/>
    <xf numFmtId="20" fontId="0" fillId="2" borderId="0" xfId="0" applyNumberFormat="1" applyFill="1"/>
    <xf numFmtId="0" fontId="0" fillId="0" borderId="0" xfId="0" applyAlignment="1">
      <alignment horizontal="left" inden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6" sqref="A6:A13"/>
    </sheetView>
  </sheetViews>
  <sheetFormatPr baseColWidth="10" defaultRowHeight="15" x14ac:dyDescent="0"/>
  <sheetData>
    <row r="1" spans="1:4">
      <c r="A1" t="s">
        <v>5</v>
      </c>
      <c r="B1" t="s">
        <v>0</v>
      </c>
      <c r="C1" t="s">
        <v>6</v>
      </c>
      <c r="D1" t="s">
        <v>7</v>
      </c>
    </row>
    <row r="2" spans="1:4">
      <c r="A2" s="2" t="s">
        <v>8</v>
      </c>
      <c r="B2" s="6">
        <v>0.35416666666666669</v>
      </c>
      <c r="C2" s="3">
        <v>7.6266424091609935</v>
      </c>
      <c r="D2">
        <v>7.68</v>
      </c>
    </row>
    <row r="3" spans="1:4">
      <c r="A3" s="2" t="s">
        <v>9</v>
      </c>
      <c r="B3" s="6">
        <v>0.35416666666666669</v>
      </c>
      <c r="C3" s="3">
        <v>7.4376443290351126</v>
      </c>
      <c r="D3">
        <v>7.48</v>
      </c>
    </row>
    <row r="4" spans="1:4">
      <c r="A4" s="2" t="s">
        <v>10</v>
      </c>
      <c r="B4" s="6">
        <v>0.35416666666666669</v>
      </c>
      <c r="C4" s="3">
        <v>7.9755204351963789</v>
      </c>
      <c r="D4">
        <v>8.0299999999999994</v>
      </c>
    </row>
    <row r="5" spans="1:4">
      <c r="A5" s="2" t="s">
        <v>11</v>
      </c>
      <c r="B5" s="6">
        <v>0.35416666666666669</v>
      </c>
      <c r="C5" s="3">
        <v>7.4524061144317546</v>
      </c>
      <c r="D5">
        <v>7.49</v>
      </c>
    </row>
    <row r="6" spans="1:4">
      <c r="A6" s="4" t="s">
        <v>13</v>
      </c>
      <c r="B6" s="6">
        <v>0.35416666666666669</v>
      </c>
      <c r="C6" s="3">
        <v>7.5656556977097065</v>
      </c>
      <c r="D6">
        <v>7.61</v>
      </c>
    </row>
    <row r="7" spans="1:4">
      <c r="A7" s="4" t="s">
        <v>14</v>
      </c>
      <c r="B7" s="6">
        <v>0.35416666666666669</v>
      </c>
      <c r="C7" s="3">
        <v>7.8847456940539837</v>
      </c>
      <c r="D7">
        <v>7.93</v>
      </c>
    </row>
    <row r="8" spans="1:4">
      <c r="A8" s="4" t="s">
        <v>15</v>
      </c>
      <c r="B8" s="6">
        <v>0.35416666666666669</v>
      </c>
      <c r="C8" s="3">
        <v>7.8675585037527176</v>
      </c>
      <c r="D8">
        <v>7.92</v>
      </c>
    </row>
    <row r="9" spans="1:4">
      <c r="A9" s="4" t="s">
        <v>16</v>
      </c>
      <c r="B9" s="6">
        <v>0.35416666666666669</v>
      </c>
      <c r="C9" s="3">
        <v>7.6790551995032272</v>
      </c>
      <c r="D9">
        <v>7.73</v>
      </c>
    </row>
    <row r="10" spans="1:4">
      <c r="A10" s="4" t="s">
        <v>17</v>
      </c>
      <c r="B10" s="6">
        <v>0.35416666666666669</v>
      </c>
      <c r="C10" s="3">
        <v>7.7515103921631834</v>
      </c>
      <c r="D10">
        <v>7.8</v>
      </c>
    </row>
    <row r="11" spans="1:4">
      <c r="A11" s="4" t="s">
        <v>18</v>
      </c>
      <c r="B11" s="6">
        <v>0.35416666666666669</v>
      </c>
      <c r="C11" s="3">
        <v>7.749229066427529</v>
      </c>
      <c r="D11">
        <v>7.8</v>
      </c>
    </row>
    <row r="12" spans="1:4">
      <c r="A12" s="4" t="s">
        <v>19</v>
      </c>
      <c r="B12" s="6">
        <v>0.35416666666666669</v>
      </c>
      <c r="C12" s="3">
        <v>7.6787436161562397</v>
      </c>
      <c r="D12">
        <v>7.73</v>
      </c>
    </row>
    <row r="13" spans="1:4">
      <c r="A13" s="5" t="s">
        <v>20</v>
      </c>
      <c r="B13" s="6">
        <v>0.35416666666666669</v>
      </c>
      <c r="C13" s="3">
        <v>7.6408291565257853</v>
      </c>
      <c r="D13">
        <v>7.68</v>
      </c>
    </row>
    <row r="18" spans="1:14">
      <c r="A18" t="s">
        <v>12</v>
      </c>
    </row>
    <row r="23" spans="1:14">
      <c r="J23" t="s">
        <v>32</v>
      </c>
    </row>
    <row r="24" spans="1:14">
      <c r="C24" t="s">
        <v>24</v>
      </c>
      <c r="E24" t="s">
        <v>27</v>
      </c>
      <c r="F24" t="s">
        <v>28</v>
      </c>
      <c r="G24" s="7" t="s">
        <v>29</v>
      </c>
      <c r="H24" t="s">
        <v>30</v>
      </c>
      <c r="J24" t="s">
        <v>33</v>
      </c>
      <c r="N24" t="s">
        <v>31</v>
      </c>
    </row>
    <row r="25" spans="1:14">
      <c r="B25" t="s">
        <v>22</v>
      </c>
      <c r="C25">
        <v>44</v>
      </c>
      <c r="D25" t="s">
        <v>25</v>
      </c>
      <c r="E25">
        <f>44/3</f>
        <v>14.666666666666666</v>
      </c>
      <c r="F25">
        <f>E25*25</f>
        <v>366.66666666666663</v>
      </c>
      <c r="G25">
        <f>F25*0.5*10</f>
        <v>1833.333333333333</v>
      </c>
      <c r="H25">
        <f>G25*1000</f>
        <v>1833333.333333333</v>
      </c>
      <c r="J25">
        <f>45000000*(1/H25)</f>
        <v>24.54545454545455</v>
      </c>
      <c r="N25">
        <f>24*24</f>
        <v>576</v>
      </c>
    </row>
    <row r="26" spans="1:14">
      <c r="B26" t="s">
        <v>23</v>
      </c>
      <c r="C26">
        <v>26</v>
      </c>
      <c r="D26" t="s">
        <v>26</v>
      </c>
      <c r="E26">
        <f>C26/3</f>
        <v>8.6666666666666661</v>
      </c>
      <c r="F26">
        <f>E26*25</f>
        <v>216.66666666666666</v>
      </c>
      <c r="G26">
        <f>F26*0.6*10</f>
        <v>1300</v>
      </c>
      <c r="H26">
        <f>G26*1000</f>
        <v>1300000</v>
      </c>
      <c r="J26">
        <f>45000000*(1/H26)</f>
        <v>34.615384615384613</v>
      </c>
      <c r="N26">
        <f>34*24</f>
        <v>816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6" sqref="D6:D13"/>
    </sheetView>
  </sheetViews>
  <sheetFormatPr baseColWidth="10" defaultRowHeight="15" x14ac:dyDescent="0"/>
  <sheetData>
    <row r="1" spans="1:4">
      <c r="A1" t="s">
        <v>1</v>
      </c>
      <c r="B1" t="s">
        <v>2</v>
      </c>
      <c r="C1" t="s">
        <v>3</v>
      </c>
      <c r="D1" t="s">
        <v>4</v>
      </c>
    </row>
    <row r="2" spans="1:4">
      <c r="A2" s="2" t="s">
        <v>8</v>
      </c>
      <c r="B2" s="6">
        <v>0.35416666666666669</v>
      </c>
      <c r="C2">
        <v>21.3</v>
      </c>
      <c r="D2">
        <v>27.2</v>
      </c>
    </row>
    <row r="3" spans="1:4">
      <c r="A3" s="2" t="s">
        <v>9</v>
      </c>
      <c r="B3" s="6">
        <v>0.35416666666666669</v>
      </c>
      <c r="C3">
        <v>21.5</v>
      </c>
      <c r="D3">
        <v>27.4</v>
      </c>
    </row>
    <row r="4" spans="1:4">
      <c r="A4" s="2" t="s">
        <v>10</v>
      </c>
      <c r="B4" s="6">
        <v>0.35416666666666669</v>
      </c>
      <c r="C4">
        <v>21.4</v>
      </c>
      <c r="D4">
        <v>27.5</v>
      </c>
    </row>
    <row r="5" spans="1:4">
      <c r="A5" s="2" t="s">
        <v>11</v>
      </c>
      <c r="B5" s="6">
        <v>0.35416666666666669</v>
      </c>
      <c r="C5">
        <v>21.8</v>
      </c>
      <c r="D5">
        <v>27.9</v>
      </c>
    </row>
    <row r="6" spans="1:4">
      <c r="A6" s="4" t="s">
        <v>13</v>
      </c>
      <c r="B6" s="6">
        <v>0.35416666666666669</v>
      </c>
      <c r="D6">
        <v>28.2</v>
      </c>
    </row>
    <row r="7" spans="1:4">
      <c r="A7" s="4" t="s">
        <v>14</v>
      </c>
      <c r="B7" s="6">
        <v>0.35416666666666669</v>
      </c>
      <c r="D7">
        <v>28.1</v>
      </c>
    </row>
    <row r="8" spans="1:4">
      <c r="A8" s="4" t="s">
        <v>15</v>
      </c>
      <c r="B8" s="6">
        <v>0.35416666666666669</v>
      </c>
      <c r="D8">
        <v>28.1</v>
      </c>
    </row>
    <row r="9" spans="1:4">
      <c r="A9" s="4" t="s">
        <v>16</v>
      </c>
      <c r="B9" s="6">
        <v>0.35416666666666669</v>
      </c>
      <c r="D9">
        <v>28.3</v>
      </c>
    </row>
    <row r="10" spans="1:4">
      <c r="A10" s="4" t="s">
        <v>17</v>
      </c>
      <c r="B10" s="6">
        <v>0.35416666666666669</v>
      </c>
      <c r="D10">
        <v>28.2</v>
      </c>
    </row>
    <row r="11" spans="1:4">
      <c r="A11" s="4" t="s">
        <v>18</v>
      </c>
      <c r="B11" s="6">
        <v>0.35416666666666669</v>
      </c>
      <c r="D11">
        <v>28.2</v>
      </c>
    </row>
    <row r="12" spans="1:4">
      <c r="A12" s="4" t="s">
        <v>19</v>
      </c>
      <c r="B12" s="6">
        <v>0.35416666666666669</v>
      </c>
      <c r="D12">
        <v>28.3</v>
      </c>
    </row>
    <row r="13" spans="1:4">
      <c r="A13" s="5" t="s">
        <v>20</v>
      </c>
      <c r="B13" s="6">
        <v>0.35416666666666669</v>
      </c>
      <c r="D13">
        <v>28.2</v>
      </c>
    </row>
    <row r="21" spans="1:2">
      <c r="A21" t="s">
        <v>21</v>
      </c>
    </row>
    <row r="26" spans="1:2">
      <c r="B26" s="1"/>
    </row>
    <row r="27" spans="1:2">
      <c r="B27" s="1"/>
    </row>
    <row r="28" spans="1:2">
      <c r="B28" s="1"/>
    </row>
    <row r="29" spans="1:2">
      <c r="B29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</vt:lpstr>
      <vt:lpstr>T and sal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2011-07-25T13:02:04Z</dcterms:created>
  <dcterms:modified xsi:type="dcterms:W3CDTF">2011-08-24T17:45:45Z</dcterms:modified>
</cp:coreProperties>
</file>